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se Workload Calculator" sheetId="1" state="visible" r:id="rId1"/>
    <sheet xmlns:r="http://schemas.openxmlformats.org/officeDocument/2006/relationships" name="Reading Rate Reference" sheetId="2" state="visible" r:id="rId2"/>
    <sheet xmlns:r="http://schemas.openxmlformats.org/officeDocument/2006/relationships" name="Semester Plann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&quot;h&quot;"/>
    <numFmt numFmtId="165" formatCode="0&quot; pages&quot;"/>
    <numFmt numFmtId="166" formatCode="0.0&quot; hrs&quot;"/>
    <numFmt numFmtId="167" formatCode="0&quot; pgs&quot;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FFFFFF"/>
      <sz val="10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0000FF"/>
      <sz val="11"/>
    </font>
    <font>
      <name val="Arial"/>
      <color rgb="000000FF"/>
      <sz val="10"/>
    </font>
    <font>
      <name val="Arial"/>
      <color rgb="00000000"/>
      <sz val="10"/>
    </font>
    <font>
      <name val="Arial"/>
      <color rgb="00404040"/>
      <sz val="10"/>
    </font>
    <font>
      <name val="Arial"/>
      <b val="1"/>
      <color rgb="00000000"/>
      <sz val="11"/>
    </font>
    <font>
      <name val="Arial"/>
      <b val="1"/>
      <color rgb="00404040"/>
      <sz val="10"/>
    </font>
    <font>
      <name val="Arial"/>
      <b val="1"/>
      <color rgb="001F3864"/>
      <sz val="10"/>
    </font>
    <font>
      <name val="Arial"/>
      <b val="1"/>
      <color rgb="000000FF"/>
      <sz val="10"/>
    </font>
    <font>
      <name val="Arial"/>
      <b val="1"/>
      <color rgb="00595959"/>
      <sz val="10"/>
    </font>
    <font>
      <name val="Arial"/>
      <b val="1"/>
      <color rgb="002E5FA3"/>
      <sz val="10"/>
    </font>
    <font>
      <name val="Arial"/>
      <b val="1"/>
      <color rgb="00FFFFFF"/>
      <sz val="16"/>
    </font>
    <font>
      <name val="Arial"/>
      <b val="1"/>
      <color rgb="001E7145"/>
      <sz val="10"/>
    </font>
    <font>
      <name val="Arial"/>
      <b val="1"/>
      <color rgb="00C65911"/>
      <sz val="10"/>
    </font>
    <font>
      <name val="Arial"/>
      <b val="1"/>
      <color rgb="00000000"/>
      <sz val="10"/>
    </font>
    <font>
      <name val="Arial"/>
      <b val="1"/>
      <sz val="10"/>
    </font>
  </fonts>
  <fills count="11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FA3"/>
      </patternFill>
    </fill>
    <fill>
      <patternFill patternType="solid">
        <fgColor rgb="00EBF3FB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D9E2F3"/>
      </patternFill>
    </fill>
    <fill>
      <patternFill patternType="solid">
        <fgColor rgb="00404040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4">
    <border>
      <left/>
      <right/>
      <top/>
      <bottom/>
      <diagonal/>
    </border>
    <border>
      <left style="thin">
        <color rgb="001F3864"/>
      </left>
      <right style="thin">
        <color rgb="001F3864"/>
      </right>
      <top style="thin">
        <color rgb="001F3864"/>
      </top>
      <bottom style="thin">
        <color rgb="001F3864"/>
      </bottom>
    </border>
    <border>
      <left style="thin">
        <color rgb="002E5FA3"/>
      </left>
      <right style="thin">
        <color rgb="002E5FA3"/>
      </right>
      <top style="thin">
        <color rgb="002E5FA3"/>
      </top>
      <bottom style="thin">
        <color rgb="002E5FA3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4" fillId="2" borderId="1" applyAlignment="1" pivotButton="0" quotePrefix="0" xfId="0">
      <alignment horizontal="right" vertical="center"/>
    </xf>
    <xf numFmtId="0" fontId="5" fillId="4" borderId="2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6" fillId="4" borderId="3" applyAlignment="1" pivotButton="0" quotePrefix="0" xfId="0">
      <alignment horizontal="left" vertical="center"/>
    </xf>
    <xf numFmtId="0" fontId="6" fillId="4" borderId="3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9" fontId="7" fillId="5" borderId="3" applyAlignment="1" pivotButton="0" quotePrefix="0" xfId="0">
      <alignment horizontal="center" vertical="center"/>
    </xf>
    <xf numFmtId="0" fontId="6" fillId="6" borderId="3" applyAlignment="1" pivotButton="0" quotePrefix="0" xfId="0">
      <alignment horizontal="left" vertical="center"/>
    </xf>
    <xf numFmtId="0" fontId="6" fillId="6" borderId="3" applyAlignment="1" pivotButton="0" quotePrefix="0" xfId="0">
      <alignment horizontal="center" vertical="center"/>
    </xf>
    <xf numFmtId="0" fontId="8" fillId="7" borderId="3" applyAlignment="1" pivotButton="0" quotePrefix="0" xfId="0">
      <alignment horizontal="left" vertical="center"/>
    </xf>
    <xf numFmtId="165" fontId="9" fillId="5" borderId="3" applyAlignment="1" pivotButton="0" quotePrefix="0" xfId="0">
      <alignment horizontal="center" vertical="center"/>
    </xf>
    <xf numFmtId="166" fontId="9" fillId="5" borderId="3" applyAlignment="1" pivotButton="0" quotePrefix="0" xfId="0">
      <alignment horizontal="center" vertical="center"/>
    </xf>
    <xf numFmtId="0" fontId="10" fillId="7" borderId="3" applyAlignment="1" pivotButton="0" quotePrefix="0" xfId="0">
      <alignment horizontal="left" vertical="center"/>
    </xf>
    <xf numFmtId="9" fontId="9" fillId="5" borderId="3" applyAlignment="1" pivotButton="0" quotePrefix="0" xfId="0">
      <alignment horizontal="center" vertical="center"/>
    </xf>
    <xf numFmtId="0" fontId="11" fillId="7" borderId="3" applyAlignment="1" pivotButton="0" quotePrefix="0" xfId="0">
      <alignment horizontal="left" vertical="center"/>
    </xf>
    <xf numFmtId="0" fontId="9" fillId="5" borderId="3" applyAlignment="1" pivotButton="0" quotePrefix="0" xfId="0">
      <alignment horizontal="center" vertical="center"/>
    </xf>
    <xf numFmtId="0" fontId="4" fillId="8" borderId="0" applyAlignment="1" pivotButton="0" quotePrefix="0" xfId="0">
      <alignment horizontal="center" vertical="center"/>
    </xf>
    <xf numFmtId="0" fontId="12" fillId="5" borderId="3" applyAlignment="1" pivotButton="0" quotePrefix="0" xfId="0">
      <alignment horizontal="left" vertical="center"/>
    </xf>
    <xf numFmtId="0" fontId="8" fillId="6" borderId="3" applyAlignment="1" pivotButton="0" quotePrefix="0" xfId="0">
      <alignment horizontal="left" vertical="center"/>
    </xf>
    <xf numFmtId="0" fontId="13" fillId="5" borderId="3" applyAlignment="1" pivotButton="0" quotePrefix="0" xfId="0">
      <alignment horizontal="left" vertical="center"/>
    </xf>
    <xf numFmtId="0" fontId="14" fillId="5" borderId="3" applyAlignment="1" pivotButton="0" quotePrefix="0" xfId="0">
      <alignment horizontal="left" vertical="center"/>
    </xf>
    <xf numFmtId="0" fontId="15" fillId="2" borderId="0" applyAlignment="1" pivotButton="0" quotePrefix="0" xfId="0">
      <alignment horizontal="center" vertical="center"/>
    </xf>
    <xf numFmtId="0" fontId="16" fillId="9" borderId="3" applyAlignment="1" pivotButton="0" quotePrefix="0" xfId="0">
      <alignment horizontal="center" vertical="center" wrapText="1"/>
    </xf>
    <xf numFmtId="0" fontId="8" fillId="9" borderId="3" applyAlignment="1" pivotButton="0" quotePrefix="0" xfId="0">
      <alignment horizontal="center" vertical="center" wrapText="1"/>
    </xf>
    <xf numFmtId="0" fontId="8" fillId="9" borderId="3" applyAlignment="1" pivotButton="0" quotePrefix="0" xfId="0">
      <alignment horizontal="left" vertical="center" wrapText="1"/>
    </xf>
    <xf numFmtId="0" fontId="14" fillId="7" borderId="3" applyAlignment="1" pivotButton="0" quotePrefix="0" xfId="0">
      <alignment horizontal="center" vertical="center" wrapText="1"/>
    </xf>
    <xf numFmtId="0" fontId="8" fillId="7" borderId="3" applyAlignment="1" pivotButton="0" quotePrefix="0" xfId="0">
      <alignment horizontal="center" vertical="center" wrapText="1"/>
    </xf>
    <xf numFmtId="0" fontId="8" fillId="7" borderId="3" applyAlignment="1" pivotButton="0" quotePrefix="0" xfId="0">
      <alignment horizontal="left" vertical="center" wrapText="1"/>
    </xf>
    <xf numFmtId="0" fontId="17" fillId="10" borderId="3" applyAlignment="1" pivotButton="0" quotePrefix="0" xfId="0">
      <alignment horizontal="center" vertical="center" wrapText="1"/>
    </xf>
    <xf numFmtId="0" fontId="8" fillId="10" borderId="3" applyAlignment="1" pivotButton="0" quotePrefix="0" xfId="0">
      <alignment horizontal="center" vertical="center" wrapText="1"/>
    </xf>
    <xf numFmtId="0" fontId="8" fillId="10" borderId="3" applyAlignment="1" pivotButton="0" quotePrefix="0" xfId="0">
      <alignment horizontal="left" vertical="center" wrapText="1"/>
    </xf>
    <xf numFmtId="0" fontId="11" fillId="4" borderId="3" applyAlignment="1" pivotButton="0" quotePrefix="0" xfId="0">
      <alignment horizontal="right" vertical="center"/>
    </xf>
    <xf numFmtId="0" fontId="8" fillId="4" borderId="3" applyAlignment="1" pivotButton="0" quotePrefix="0" xfId="0">
      <alignment horizontal="left" vertical="center"/>
    </xf>
    <xf numFmtId="0" fontId="11" fillId="6" borderId="3" applyAlignment="1" pivotButton="0" quotePrefix="0" xfId="0">
      <alignment horizontal="right" vertical="center"/>
    </xf>
    <xf numFmtId="0" fontId="11" fillId="7" borderId="3" applyAlignment="1" pivotButton="0" quotePrefix="0" xfId="0">
      <alignment horizontal="center" vertical="center"/>
    </xf>
    <xf numFmtId="164" fontId="6" fillId="4" borderId="3" applyAlignment="1" pivotButton="0" quotePrefix="0" xfId="0">
      <alignment horizontal="center" vertical="center"/>
    </xf>
    <xf numFmtId="0" fontId="7" fillId="5" borderId="3" applyAlignment="1" pivotButton="0" quotePrefix="0" xfId="0">
      <alignment horizontal="center" vertical="center"/>
    </xf>
    <xf numFmtId="164" fontId="6" fillId="6" borderId="3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167" fontId="18" fillId="7" borderId="3" applyAlignment="1" pivotButton="0" quotePrefix="0" xfId="0">
      <alignment horizontal="center" vertical="center"/>
    </xf>
    <xf numFmtId="0" fontId="0" fillId="7" borderId="3" pivotButton="0" quotePrefix="0" xfId="0"/>
    <xf numFmtId="166" fontId="18" fillId="7" borderId="3" applyAlignment="1" pivotButton="0" quotePrefix="0" xfId="0">
      <alignment horizontal="center" vertical="center"/>
    </xf>
    <xf numFmtId="0" fontId="19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1E7145"/>
        <sz val="11"/>
      </font>
      <fill>
        <patternFill patternType="solid">
          <fgColor rgb="00E2EFDA"/>
        </patternFill>
      </fill>
    </dxf>
    <dxf>
      <font>
        <name val="Arial"/>
        <b val="1"/>
        <color rgb="00C00000"/>
        <sz val="11"/>
      </font>
      <fill>
        <patternFill patternType="solid">
          <fgColor rgb="00FFDCE0"/>
        </patternFill>
      </fill>
    </dxf>
    <dxf>
      <font>
        <name val="Arial"/>
        <b val="1"/>
        <color rgb="001E7145"/>
      </font>
      <fill>
        <patternFill patternType="solid">
          <fgColor rgb="00E2EFDA"/>
        </patternFill>
      </fill>
    </dxf>
    <dxf>
      <font>
        <name val="Arial"/>
        <b val="1"/>
        <color rgb="00C00000"/>
      </font>
      <fill>
        <patternFill patternType="solid">
          <fgColor rgb="00FFDC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30" customWidth="1" min="5" max="5"/>
    <col width="22" customWidth="1" min="6" max="6"/>
  </cols>
  <sheetData>
    <row r="1" ht="36" customHeight="1">
      <c r="A1" s="1" t="inlineStr">
        <is>
          <t>COURSE WORKLOAD CALCULATOR</t>
        </is>
      </c>
    </row>
    <row r="2" ht="22" customHeight="1">
      <c r="A2" s="2" t="inlineStr">
        <is>
          <t>Carnegie Unit / MSCHE Accreditation Compliance Tool  |  2 min/page baseline per Federal Credit Hour Standard (34 CFR 600.2)</t>
        </is>
      </c>
    </row>
    <row r="3" ht="10" customHeight="1"/>
    <row r="4" ht="22" customHeight="1">
      <c r="A4" s="3" t="inlineStr">
        <is>
          <t>COURSE INFORMATION</t>
        </is>
      </c>
      <c r="C4" s="4" t="n"/>
      <c r="D4" s="4" t="n"/>
      <c r="E4" s="4" t="n"/>
      <c r="F4" s="4" t="n"/>
    </row>
    <row r="5" ht="24" customHeight="1">
      <c r="A5" s="5" t="inlineStr">
        <is>
          <t>Course Name / Number</t>
        </is>
      </c>
      <c r="B5" s="6" t="inlineStr">
        <is>
          <t>e.g. ENG 101 – Composition I</t>
        </is>
      </c>
      <c r="C5" s="5" t="inlineStr">
        <is>
          <t>Credit Hours</t>
        </is>
      </c>
      <c r="D5" s="6" t="n">
        <v>3</v>
      </c>
      <c r="E5" s="5" t="inlineStr">
        <is>
          <t>Course Weeks</t>
        </is>
      </c>
      <c r="F5" s="6" t="n">
        <v>16</v>
      </c>
    </row>
    <row r="6" ht="10" customHeight="1"/>
    <row r="7" ht="30" customHeight="1">
      <c r="A7" s="7" t="inlineStr">
        <is>
          <t>Assignment / Reading Title</t>
        </is>
      </c>
      <c r="B7" s="7" t="inlineStr">
        <is>
          <t>Pages Assigned</t>
        </is>
      </c>
      <c r="C7" s="7" t="inlineStr">
        <is>
          <t>Reading Tier</t>
        </is>
      </c>
      <c r="D7" s="7" t="inlineStr">
        <is>
          <t>Est. Hours</t>
        </is>
      </c>
      <c r="E7" s="7" t="inlineStr">
        <is>
          <t>% of Weekly Budget</t>
        </is>
      </c>
      <c r="F7" s="7" t="inlineStr">
        <is>
          <t>Notes</t>
        </is>
      </c>
    </row>
    <row r="8" ht="22" customHeight="1">
      <c r="A8" s="8" t="n"/>
      <c r="B8" s="9" t="n"/>
      <c r="C8" s="9" t="inlineStr">
        <is>
          <t>Moderate (10-20 pgs/hr)</t>
        </is>
      </c>
      <c r="D8" s="10">
        <f>IF(B8="","",IF(C8="Light (20-30 pgs/hr)",B8/25,IF(C8="Moderate (10-20 pgs/hr)",B8/15,IF(C8="Heavy (6-10 pgs/hr)",B8/8,""))))</f>
        <v/>
      </c>
      <c r="E8" s="11">
        <f>IF(OR(D8="",($D$5*2)=0),"",D8/($D$5*2))</f>
        <v/>
      </c>
      <c r="F8" s="8" t="n"/>
    </row>
    <row r="9" ht="22" customHeight="1">
      <c r="A9" s="12" t="n"/>
      <c r="B9" s="13" t="n"/>
      <c r="C9" s="13" t="n"/>
      <c r="D9" s="10">
        <f>IF(B9="","",IF(C9="Light (20-30 pgs/hr)",B9/25,IF(C9="Moderate (10-20 pgs/hr)",B9/15,IF(C9="Heavy (6-10 pgs/hr)",B9/8,""))))</f>
        <v/>
      </c>
      <c r="E9" s="11">
        <f>IF(OR(D9="",($D$5*2)=0),"",D9/($D$5*2))</f>
        <v/>
      </c>
      <c r="F9" s="12" t="n"/>
    </row>
    <row r="10" ht="22" customHeight="1">
      <c r="A10" s="8" t="n"/>
      <c r="B10" s="9" t="n"/>
      <c r="C10" s="9" t="n"/>
      <c r="D10" s="10">
        <f>IF(B10="","",IF(C10="Light (20-30 pgs/hr)",B10/25,IF(C10="Moderate (10-20 pgs/hr)",B10/15,IF(C10="Heavy (6-10 pgs/hr)",B10/8,""))))</f>
        <v/>
      </c>
      <c r="E10" s="11">
        <f>IF(OR(D10="",($D$5*2)=0),"",D10/($D$5*2))</f>
        <v/>
      </c>
      <c r="F10" s="8" t="n"/>
    </row>
    <row r="11" ht="22" customHeight="1">
      <c r="A11" s="12" t="n"/>
      <c r="B11" s="13" t="n"/>
      <c r="C11" s="13" t="n"/>
      <c r="D11" s="10">
        <f>IF(B11="","",IF(C11="Light (20-30 pgs/hr)",B11/25,IF(C11="Moderate (10-20 pgs/hr)",B11/15,IF(C11="Heavy (6-10 pgs/hr)",B11/8,""))))</f>
        <v/>
      </c>
      <c r="E11" s="11">
        <f>IF(OR(D11="",($D$5*2)=0),"",D11/($D$5*2))</f>
        <v/>
      </c>
      <c r="F11" s="12" t="n"/>
    </row>
    <row r="12" ht="22" customHeight="1">
      <c r="A12" s="8" t="n"/>
      <c r="B12" s="9" t="n"/>
      <c r="C12" s="9" t="n"/>
      <c r="D12" s="10">
        <f>IF(B12="","",IF(C12="Light (20-30 pgs/hr)",B12/25,IF(C12="Moderate (10-20 pgs/hr)",B12/15,IF(C12="Heavy (6-10 pgs/hr)",B12/8,""))))</f>
        <v/>
      </c>
      <c r="E12" s="11">
        <f>IF(OR(D12="",($D$5*2)=0),"",D12/($D$5*2))</f>
        <v/>
      </c>
      <c r="F12" s="8" t="n"/>
    </row>
    <row r="13" ht="22" customHeight="1">
      <c r="A13" s="12" t="n"/>
      <c r="B13" s="13" t="n"/>
      <c r="C13" s="13" t="n"/>
      <c r="D13" s="10">
        <f>IF(B13="","",IF(C13="Light (20-30 pgs/hr)",B13/25,IF(C13="Moderate (10-20 pgs/hr)",B13/15,IF(C13="Heavy (6-10 pgs/hr)",B13/8,""))))</f>
        <v/>
      </c>
      <c r="E13" s="11">
        <f>IF(OR(D13="",($D$5*2)=0),"",D13/($D$5*2))</f>
        <v/>
      </c>
      <c r="F13" s="12" t="n"/>
    </row>
    <row r="14" ht="22" customHeight="1">
      <c r="A14" s="8" t="n"/>
      <c r="B14" s="9" t="n"/>
      <c r="C14" s="9" t="n"/>
      <c r="D14" s="10">
        <f>IF(B14="","",IF(C14="Light (20-30 pgs/hr)",B14/25,IF(C14="Moderate (10-20 pgs/hr)",B14/15,IF(C14="Heavy (6-10 pgs/hr)",B14/8,""))))</f>
        <v/>
      </c>
      <c r="E14" s="11">
        <f>IF(OR(D14="",($D$5*2)=0),"",D14/($D$5*2))</f>
        <v/>
      </c>
      <c r="F14" s="8" t="n"/>
    </row>
    <row r="15" ht="22" customHeight="1">
      <c r="A15" s="12" t="n"/>
      <c r="B15" s="13" t="n"/>
      <c r="C15" s="13" t="n"/>
      <c r="D15" s="10">
        <f>IF(B15="","",IF(C15="Light (20-30 pgs/hr)",B15/25,IF(C15="Moderate (10-20 pgs/hr)",B15/15,IF(C15="Heavy (6-10 pgs/hr)",B15/8,""))))</f>
        <v/>
      </c>
      <c r="E15" s="11">
        <f>IF(OR(D15="",($D$5*2)=0),"",D15/($D$5*2))</f>
        <v/>
      </c>
      <c r="F15" s="12" t="n"/>
    </row>
    <row r="16" ht="22" customHeight="1">
      <c r="A16" s="8" t="n"/>
      <c r="B16" s="9" t="n"/>
      <c r="C16" s="9" t="n"/>
      <c r="D16" s="10">
        <f>IF(B16="","",IF(C16="Light (20-30 pgs/hr)",B16/25,IF(C16="Moderate (10-20 pgs/hr)",B16/15,IF(C16="Heavy (6-10 pgs/hr)",B16/8,""))))</f>
        <v/>
      </c>
      <c r="E16" s="11">
        <f>IF(OR(D16="",($D$5*2)=0),"",D16/($D$5*2))</f>
        <v/>
      </c>
      <c r="F16" s="8" t="n"/>
    </row>
    <row r="17" ht="22" customHeight="1">
      <c r="A17" s="12" t="n"/>
      <c r="B17" s="13" t="n"/>
      <c r="C17" s="13" t="n"/>
      <c r="D17" s="10">
        <f>IF(B17="","",IF(C17="Light (20-30 pgs/hr)",B17/25,IF(C17="Moderate (10-20 pgs/hr)",B17/15,IF(C17="Heavy (6-10 pgs/hr)",B17/8,""))))</f>
        <v/>
      </c>
      <c r="E17" s="11">
        <f>IF(OR(D17="",($D$5*2)=0),"",D17/($D$5*2))</f>
        <v/>
      </c>
      <c r="F17" s="12" t="n"/>
    </row>
    <row r="18" ht="8" customHeight="1"/>
    <row r="19" ht="22" customHeight="1">
      <c r="A19" s="3" t="inlineStr">
        <is>
          <t>WORKLOAD SUMMARY &amp; COMPLIANCE CHECK</t>
        </is>
      </c>
    </row>
    <row r="20" ht="22" customHeight="1">
      <c r="A20" s="14" t="inlineStr">
        <is>
          <t>Total Pages Assigned (this week)</t>
        </is>
      </c>
      <c r="B20" s="15">
        <f>SUM(B8:B17)</f>
        <v/>
      </c>
    </row>
    <row r="21" ht="22" customHeight="1">
      <c r="A21" s="14" t="inlineStr">
        <is>
          <t>Total Estimated Reading Hours</t>
        </is>
      </c>
      <c r="B21" s="16">
        <f>IFERROR(SUM(D8:D17),0)</f>
        <v/>
      </c>
    </row>
    <row r="22" ht="22" customHeight="1">
      <c r="A22" s="17" t="inlineStr">
        <is>
          <t>Weekly Out-of-Class Budget (hrs)</t>
        </is>
      </c>
      <c r="B22" s="16">
        <f>$D$5*2</f>
        <v/>
      </c>
    </row>
    <row r="23" ht="22" customHeight="1">
      <c r="A23" s="14" t="inlineStr">
        <is>
          <t>Remaining Budget After Reading (hrs)</t>
        </is>
      </c>
      <c r="B23" s="16">
        <f>MAX(0,$D$5*2-D21)</f>
        <v/>
      </c>
    </row>
    <row r="24" ht="22" customHeight="1">
      <c r="A24" s="14" t="inlineStr">
        <is>
          <t>Reading as % of Weekly Out-of-Class Budget</t>
        </is>
      </c>
      <c r="B24" s="18">
        <f>IFERROR(D21/($D$5*2),0)</f>
        <v/>
      </c>
    </row>
    <row r="25" ht="22" customHeight="1">
      <c r="A25" s="19" t="inlineStr">
        <is>
          <t>COMPLIANCE STATUS (≤100% = Compliant)</t>
        </is>
      </c>
      <c r="B25" s="20">
        <f>IF(D21&lt;=$D$5*2,"✔  COMPLIANT — Reading load is within the credit hour standard","✘  OVER BUDGET — Reduce assigned pages or increase credit hours")</f>
        <v/>
      </c>
    </row>
    <row r="26" ht="22" customHeight="1">
      <c r="A26" s="14" t="inlineStr">
        <is>
          <t>Semester Total Reading Hours (est.)</t>
        </is>
      </c>
      <c r="B26" s="16">
        <f>D21*$F$5</f>
        <v/>
      </c>
    </row>
    <row r="27" ht="8" customHeight="1"/>
    <row r="28" ht="18" customHeight="1">
      <c r="A28" s="21" t="inlineStr">
        <is>
          <t>LEGEND</t>
        </is>
      </c>
    </row>
    <row r="29" ht="18" customHeight="1">
      <c r="A29" s="22" t="inlineStr">
        <is>
          <t>Blue text cells</t>
        </is>
      </c>
      <c r="B29" s="23" t="inlineStr">
        <is>
          <t>User input fields — enter your data here</t>
        </is>
      </c>
    </row>
    <row r="30" ht="18" customHeight="1">
      <c r="A30" s="24" t="inlineStr">
        <is>
          <t>Gray cells</t>
        </is>
      </c>
      <c r="B30" s="23" t="inlineStr">
        <is>
          <t>Calculated automatically — do not edit</t>
        </is>
      </c>
    </row>
    <row r="31" ht="18" customHeight="1">
      <c r="A31" s="25" t="inlineStr">
        <is>
          <t>Light Blue cells</t>
        </is>
      </c>
      <c r="B31" s="23" t="inlineStr">
        <is>
          <t>Summary / reference fields</t>
        </is>
      </c>
    </row>
  </sheetData>
  <mergeCells count="15">
    <mergeCell ref="A4:B4"/>
    <mergeCell ref="A2:F2"/>
    <mergeCell ref="B21:F21"/>
    <mergeCell ref="B29:F29"/>
    <mergeCell ref="B30:F30"/>
    <mergeCell ref="A28:F28"/>
    <mergeCell ref="B24:F24"/>
    <mergeCell ref="A19:F19"/>
    <mergeCell ref="B20:F20"/>
    <mergeCell ref="A1:F1"/>
    <mergeCell ref="B25:F25"/>
    <mergeCell ref="B31:F31"/>
    <mergeCell ref="B23:F23"/>
    <mergeCell ref="B22:F22"/>
    <mergeCell ref="B26:F26"/>
  </mergeCells>
  <conditionalFormatting sqref="B25:F25">
    <cfRule type="expression" priority="1" dxfId="0">
      <formula>LEFT($B$25,1)="✔"</formula>
    </cfRule>
    <cfRule type="expression" priority="2" dxfId="1">
      <formula>LEFT($B$25,1)="✘"</formula>
    </cfRule>
  </conditionalFormatting>
  <dataValidations count="1">
    <dataValidation sqref="C8 C9 C10 C11 C12 C13 C14 C15 C16 C17" showDropDown="0" showInputMessage="0" showErrorMessage="0" allowBlank="1" errorTitle="Invalid Entry" error="Choose a tier from the dropdown list." type="list">
      <formula1>"Light (20-30 pgs/hr),Moderate (10-20 pgs/hr),Heavy (6-10 pgs/hr)"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32" customWidth="1" min="2" max="2"/>
    <col width="35" customWidth="1" min="3" max="3"/>
    <col width="18" customWidth="1" min="4" max="4"/>
    <col width="18" customWidth="1" min="5" max="5"/>
    <col width="22" customWidth="1" min="6" max="6"/>
  </cols>
  <sheetData>
    <row r="1" ht="34" customHeight="1">
      <c r="A1" s="26" t="inlineStr">
        <is>
          <t>READING RATE REFERENCE CHART</t>
        </is>
      </c>
    </row>
    <row r="2" ht="20" customHeight="1">
      <c r="A2" s="2" t="inlineStr">
        <is>
          <t>Source: Rayner et al. (2016) | Carver (1992) | Federal Credit Hour Standard 34 CFR 600.2</t>
        </is>
      </c>
    </row>
    <row r="3" ht="10" customHeight="1"/>
    <row r="4" ht="30" customHeight="1">
      <c r="A4" s="7" t="inlineStr">
        <is>
          <t>Tier</t>
        </is>
      </c>
      <c r="B4" s="7" t="inlineStr">
        <is>
          <t>Material Type</t>
        </is>
      </c>
      <c r="C4" s="7" t="inlineStr">
        <is>
          <t>Example Content</t>
        </is>
      </c>
      <c r="D4" s="7" t="inlineStr">
        <is>
          <t>WPM Range</t>
        </is>
      </c>
      <c r="E4" s="7" t="inlineStr">
        <is>
          <t>Pages/Hour</t>
        </is>
      </c>
      <c r="F4" s="7" t="inlineStr">
        <is>
          <t>2-Min/Page Rule</t>
        </is>
      </c>
    </row>
    <row r="5" ht="36" customHeight="1">
      <c r="A5" s="27" t="inlineStr">
        <is>
          <t>Light</t>
        </is>
      </c>
      <c r="B5" s="28" t="inlineStr">
        <is>
          <t>General / Narrative Text</t>
        </is>
      </c>
      <c r="C5" s="29" t="inlineStr">
        <is>
          <t>Intro chapters, case studies, journalism, popular non-fiction</t>
        </is>
      </c>
      <c r="D5" s="28" t="inlineStr">
        <is>
          <t>300–400 wpm</t>
        </is>
      </c>
      <c r="E5" s="28" t="inlineStr">
        <is>
          <t>20–30 pgs/hr</t>
        </is>
      </c>
      <c r="F5" s="28" t="inlineStr">
        <is>
          <t>30-pg chapter ≈ 1.0 hr</t>
        </is>
      </c>
    </row>
    <row r="6" ht="36" customHeight="1">
      <c r="A6" s="30" t="inlineStr">
        <is>
          <t>Moderate</t>
        </is>
      </c>
      <c r="B6" s="31" t="inlineStr">
        <is>
          <t>Textbook / Conceptual</t>
        </is>
      </c>
      <c r="C6" s="32" t="inlineStr">
        <is>
          <t>Standard academic textbooks, theoretical essays, policy documents</t>
        </is>
      </c>
      <c r="D6" s="31" t="inlineStr">
        <is>
          <t>200–250 wpm</t>
        </is>
      </c>
      <c r="E6" s="31" t="inlineStr">
        <is>
          <t>10–20 pgs/hr</t>
        </is>
      </c>
      <c r="F6" s="31" t="inlineStr">
        <is>
          <t>30-pg chapter ≈ 2.0 hrs</t>
        </is>
      </c>
    </row>
    <row r="7" ht="36" customHeight="1">
      <c r="A7" s="33" t="inlineStr">
        <is>
          <t>Heavy</t>
        </is>
      </c>
      <c r="B7" s="34" t="inlineStr">
        <is>
          <t>Technical / Memorization</t>
        </is>
      </c>
      <c r="C7" s="35" t="inlineStr">
        <is>
          <t>Research papers, legal/medical texts, math, primary sources</t>
        </is>
      </c>
      <c r="D7" s="34" t="inlineStr">
        <is>
          <t>138–200 wpm</t>
        </is>
      </c>
      <c r="E7" s="34" t="inlineStr">
        <is>
          <t>6–10 pgs/hr</t>
        </is>
      </c>
      <c r="F7" s="34" t="inlineStr">
        <is>
          <t>30-pg chapter ≈ 3.75+ hrs</t>
        </is>
      </c>
    </row>
    <row r="8" ht="10" customHeight="1"/>
    <row r="9" ht="22" customHeight="1">
      <c r="A9" s="3" t="inlineStr">
        <is>
          <t>CARNEGIE UNIT — FEDERAL CREDIT HOUR STANDARD (34 CFR 600.2)</t>
        </is>
      </c>
    </row>
    <row r="10" ht="20" customHeight="1">
      <c r="A10" s="36" t="inlineStr">
        <is>
          <t>1 Credit Hour / Week</t>
        </is>
      </c>
      <c r="B10" s="37" t="inlineStr">
        <is>
          <t>1 hr class + 2 hrs out-of-class = 3 total hrs/week</t>
        </is>
      </c>
    </row>
    <row r="11" ht="20" customHeight="1">
      <c r="A11" s="38" t="inlineStr">
        <is>
          <t>3 Credit Hours / Week</t>
        </is>
      </c>
      <c r="B11" s="23" t="inlineStr">
        <is>
          <t>3 hrs class + 6 hrs out-of-class = 9 total hrs/week</t>
        </is>
      </c>
    </row>
    <row r="12" ht="20" customHeight="1">
      <c r="A12" s="36" t="inlineStr">
        <is>
          <t>Full-Time (15 cr) / Week</t>
        </is>
      </c>
      <c r="B12" s="37" t="inlineStr">
        <is>
          <t>15 hrs class + 30 hrs out-of-class = 45 total hrs/week</t>
        </is>
      </c>
    </row>
    <row r="13" ht="20" customHeight="1">
      <c r="A13" s="38" t="inlineStr">
        <is>
          <t>3-Credit Course (16 wks)</t>
        </is>
      </c>
      <c r="B13" s="23" t="inlineStr">
        <is>
          <t>~4,500 min out-of-class over the semester = 75 hrs total</t>
        </is>
      </c>
    </row>
    <row r="14" ht="20" customHeight="1">
      <c r="A14" s="36" t="inlineStr">
        <is>
          <t>Online/Blended 3-Credit</t>
        </is>
      </c>
      <c r="B14" s="37" t="inlineStr">
        <is>
          <t>Target 9 hrs 'Time on Task' per week (no class time)</t>
        </is>
      </c>
    </row>
  </sheetData>
  <mergeCells count="8">
    <mergeCell ref="A2:F2"/>
    <mergeCell ref="B12:F12"/>
    <mergeCell ref="B10:F10"/>
    <mergeCell ref="B11:F11"/>
    <mergeCell ref="A1:F1"/>
    <mergeCell ref="A9:F9"/>
    <mergeCell ref="B14:F14"/>
    <mergeCell ref="B13:F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20" customWidth="1" min="7" max="7"/>
    <col width="20" customWidth="1" min="8" max="8"/>
  </cols>
  <sheetData>
    <row r="1" ht="34" customHeight="1">
      <c r="A1" s="26" t="inlineStr">
        <is>
          <t>SEMESTER READING PLANNER</t>
        </is>
      </c>
    </row>
    <row r="2" ht="20" customHeight="1">
      <c r="A2" s="2" t="inlineStr">
        <is>
          <t>Track reading assignments across all courses for a full semester.  Blue cells = your inputs.</t>
        </is>
      </c>
    </row>
    <row r="3" ht="10" customHeight="1"/>
    <row r="4" ht="28" customHeight="1">
      <c r="A4" s="7" t="inlineStr">
        <is>
          <t>Week</t>
        </is>
      </c>
      <c r="B4" s="7" t="inlineStr">
        <is>
          <t>Course / Assignment</t>
        </is>
      </c>
      <c r="C4" s="7" t="inlineStr">
        <is>
          <t>Pages</t>
        </is>
      </c>
      <c r="D4" s="7" t="inlineStr">
        <is>
          <t>Tier</t>
        </is>
      </c>
      <c r="E4" s="7" t="inlineStr">
        <is>
          <t>Est. Hours</t>
        </is>
      </c>
      <c r="F4" s="7" t="inlineStr">
        <is>
          <t>Budget (hrs)</t>
        </is>
      </c>
      <c r="G4" s="7" t="inlineStr">
        <is>
          <t>Remaining (hrs)</t>
        </is>
      </c>
      <c r="H4" s="7" t="inlineStr">
        <is>
          <t>Status</t>
        </is>
      </c>
    </row>
    <row r="5" ht="22" customHeight="1">
      <c r="A5" s="39" t="n">
        <v>1</v>
      </c>
      <c r="B5" s="8" t="n"/>
      <c r="C5" s="9" t="n"/>
      <c r="D5" s="9" t="inlineStr">
        <is>
          <t>Moderate (10-20 pgs/hr)</t>
        </is>
      </c>
      <c r="E5" s="10">
        <f>IF(C5="","",IF(D5="Light (20-30 pgs/hr)",C5/25,IF(D5="Moderate (10-20 pgs/hr)",C5/15,IF(D5="Heavy (6-10 pgs/hr)",C5/8,""))))</f>
        <v/>
      </c>
      <c r="F5" s="40" t="n"/>
      <c r="G5" s="10">
        <f>IF(OR(E5="",F5=""),"",MAX(0,F5-E5))</f>
        <v/>
      </c>
      <c r="H5" s="41">
        <f>IF(OR(E5="",F5=""),"",IF(E5&lt;=F5,"✔ On Track","✘ Over Budget"))</f>
        <v/>
      </c>
    </row>
    <row r="6" ht="22" customHeight="1">
      <c r="A6" s="39" t="n">
        <v>2</v>
      </c>
      <c r="B6" s="12" t="n"/>
      <c r="C6" s="13" t="n"/>
      <c r="D6" s="13" t="inlineStr">
        <is>
          <t>Moderate (10-20 pgs/hr)</t>
        </is>
      </c>
      <c r="E6" s="10">
        <f>IF(C6="","",IF(D6="Light (20-30 pgs/hr)",C6/25,IF(D6="Moderate (10-20 pgs/hr)",C6/15,IF(D6="Heavy (6-10 pgs/hr)",C6/8,""))))</f>
        <v/>
      </c>
      <c r="F6" s="42" t="n"/>
      <c r="G6" s="10">
        <f>IF(OR(E6="",F6=""),"",MAX(0,F6-E6))</f>
        <v/>
      </c>
      <c r="H6" s="41">
        <f>IF(OR(E6="",F6=""),"",IF(E6&lt;=F6,"✔ On Track","✘ Over Budget"))</f>
        <v/>
      </c>
    </row>
    <row r="7" ht="22" customHeight="1">
      <c r="A7" s="39" t="n">
        <v>3</v>
      </c>
      <c r="B7" s="8" t="n"/>
      <c r="C7" s="9" t="n"/>
      <c r="D7" s="9" t="inlineStr">
        <is>
          <t>Moderate (10-20 pgs/hr)</t>
        </is>
      </c>
      <c r="E7" s="10">
        <f>IF(C7="","",IF(D7="Light (20-30 pgs/hr)",C7/25,IF(D7="Moderate (10-20 pgs/hr)",C7/15,IF(D7="Heavy (6-10 pgs/hr)",C7/8,""))))</f>
        <v/>
      </c>
      <c r="F7" s="40" t="n"/>
      <c r="G7" s="10">
        <f>IF(OR(E7="",F7=""),"",MAX(0,F7-E7))</f>
        <v/>
      </c>
      <c r="H7" s="41">
        <f>IF(OR(E7="",F7=""),"",IF(E7&lt;=F7,"✔ On Track","✘ Over Budget"))</f>
        <v/>
      </c>
    </row>
    <row r="8" ht="22" customHeight="1">
      <c r="A8" s="39" t="n">
        <v>4</v>
      </c>
      <c r="B8" s="12" t="n"/>
      <c r="C8" s="13" t="n"/>
      <c r="D8" s="13" t="inlineStr">
        <is>
          <t>Moderate (10-20 pgs/hr)</t>
        </is>
      </c>
      <c r="E8" s="10">
        <f>IF(C8="","",IF(D8="Light (20-30 pgs/hr)",C8/25,IF(D8="Moderate (10-20 pgs/hr)",C8/15,IF(D8="Heavy (6-10 pgs/hr)",C8/8,""))))</f>
        <v/>
      </c>
      <c r="F8" s="42" t="n"/>
      <c r="G8" s="10">
        <f>IF(OR(E8="",F8=""),"",MAX(0,F8-E8))</f>
        <v/>
      </c>
      <c r="H8" s="41">
        <f>IF(OR(E8="",F8=""),"",IF(E8&lt;=F8,"✔ On Track","✘ Over Budget"))</f>
        <v/>
      </c>
    </row>
    <row r="9" ht="22" customHeight="1">
      <c r="A9" s="39" t="n">
        <v>5</v>
      </c>
      <c r="B9" s="8" t="n"/>
      <c r="C9" s="9" t="n"/>
      <c r="D9" s="9" t="inlineStr">
        <is>
          <t>Moderate (10-20 pgs/hr)</t>
        </is>
      </c>
      <c r="E9" s="10">
        <f>IF(C9="","",IF(D9="Light (20-30 pgs/hr)",C9/25,IF(D9="Moderate (10-20 pgs/hr)",C9/15,IF(D9="Heavy (6-10 pgs/hr)",C9/8,""))))</f>
        <v/>
      </c>
      <c r="F9" s="40" t="n"/>
      <c r="G9" s="10">
        <f>IF(OR(E9="",F9=""),"",MAX(0,F9-E9))</f>
        <v/>
      </c>
      <c r="H9" s="41">
        <f>IF(OR(E9="",F9=""),"",IF(E9&lt;=F9,"✔ On Track","✘ Over Budget"))</f>
        <v/>
      </c>
    </row>
    <row r="10" ht="22" customHeight="1">
      <c r="A10" s="39" t="n">
        <v>6</v>
      </c>
      <c r="B10" s="12" t="n"/>
      <c r="C10" s="13" t="n"/>
      <c r="D10" s="13" t="inlineStr">
        <is>
          <t>Moderate (10-20 pgs/hr)</t>
        </is>
      </c>
      <c r="E10" s="10">
        <f>IF(C10="","",IF(D10="Light (20-30 pgs/hr)",C10/25,IF(D10="Moderate (10-20 pgs/hr)",C10/15,IF(D10="Heavy (6-10 pgs/hr)",C10/8,""))))</f>
        <v/>
      </c>
      <c r="F10" s="42" t="n"/>
      <c r="G10" s="10">
        <f>IF(OR(E10="",F10=""),"",MAX(0,F10-E10))</f>
        <v/>
      </c>
      <c r="H10" s="41">
        <f>IF(OR(E10="",F10=""),"",IF(E10&lt;=F10,"✔ On Track","✘ Over Budget"))</f>
        <v/>
      </c>
    </row>
    <row r="11" ht="22" customHeight="1">
      <c r="A11" s="39" t="n">
        <v>7</v>
      </c>
      <c r="B11" s="8" t="n"/>
      <c r="C11" s="9" t="n"/>
      <c r="D11" s="9" t="inlineStr">
        <is>
          <t>Moderate (10-20 pgs/hr)</t>
        </is>
      </c>
      <c r="E11" s="10">
        <f>IF(C11="","",IF(D11="Light (20-30 pgs/hr)",C11/25,IF(D11="Moderate (10-20 pgs/hr)",C11/15,IF(D11="Heavy (6-10 pgs/hr)",C11/8,""))))</f>
        <v/>
      </c>
      <c r="F11" s="40" t="n"/>
      <c r="G11" s="10">
        <f>IF(OR(E11="",F11=""),"",MAX(0,F11-E11))</f>
        <v/>
      </c>
      <c r="H11" s="41">
        <f>IF(OR(E11="",F11=""),"",IF(E11&lt;=F11,"✔ On Track","✘ Over Budget"))</f>
        <v/>
      </c>
    </row>
    <row r="12" ht="22" customHeight="1">
      <c r="A12" s="39" t="n">
        <v>8</v>
      </c>
      <c r="B12" s="12" t="n"/>
      <c r="C12" s="13" t="n"/>
      <c r="D12" s="13" t="inlineStr">
        <is>
          <t>Moderate (10-20 pgs/hr)</t>
        </is>
      </c>
      <c r="E12" s="10">
        <f>IF(C12="","",IF(D12="Light (20-30 pgs/hr)",C12/25,IF(D12="Moderate (10-20 pgs/hr)",C12/15,IF(D12="Heavy (6-10 pgs/hr)",C12/8,""))))</f>
        <v/>
      </c>
      <c r="F12" s="42" t="n"/>
      <c r="G12" s="10">
        <f>IF(OR(E12="",F12=""),"",MAX(0,F12-E12))</f>
        <v/>
      </c>
      <c r="H12" s="41">
        <f>IF(OR(E12="",F12=""),"",IF(E12&lt;=F12,"✔ On Track","✘ Over Budget"))</f>
        <v/>
      </c>
    </row>
    <row r="13" ht="22" customHeight="1">
      <c r="A13" s="39" t="n">
        <v>9</v>
      </c>
      <c r="B13" s="8" t="n"/>
      <c r="C13" s="9" t="n"/>
      <c r="D13" s="9" t="inlineStr">
        <is>
          <t>Moderate (10-20 pgs/hr)</t>
        </is>
      </c>
      <c r="E13" s="10">
        <f>IF(C13="","",IF(D13="Light (20-30 pgs/hr)",C13/25,IF(D13="Moderate (10-20 pgs/hr)",C13/15,IF(D13="Heavy (6-10 pgs/hr)",C13/8,""))))</f>
        <v/>
      </c>
      <c r="F13" s="40" t="n"/>
      <c r="G13" s="10">
        <f>IF(OR(E13="",F13=""),"",MAX(0,F13-E13))</f>
        <v/>
      </c>
      <c r="H13" s="41">
        <f>IF(OR(E13="",F13=""),"",IF(E13&lt;=F13,"✔ On Track","✘ Over Budget"))</f>
        <v/>
      </c>
    </row>
    <row r="14" ht="22" customHeight="1">
      <c r="A14" s="39" t="n">
        <v>10</v>
      </c>
      <c r="B14" s="12" t="n"/>
      <c r="C14" s="13" t="n"/>
      <c r="D14" s="13" t="inlineStr">
        <is>
          <t>Moderate (10-20 pgs/hr)</t>
        </is>
      </c>
      <c r="E14" s="10">
        <f>IF(C14="","",IF(D14="Light (20-30 pgs/hr)",C14/25,IF(D14="Moderate (10-20 pgs/hr)",C14/15,IF(D14="Heavy (6-10 pgs/hr)",C14/8,""))))</f>
        <v/>
      </c>
      <c r="F14" s="42" t="n"/>
      <c r="G14" s="10">
        <f>IF(OR(E14="",F14=""),"",MAX(0,F14-E14))</f>
        <v/>
      </c>
      <c r="H14" s="41">
        <f>IF(OR(E14="",F14=""),"",IF(E14&lt;=F14,"✔ On Track","✘ Over Budget"))</f>
        <v/>
      </c>
    </row>
    <row r="15" ht="22" customHeight="1">
      <c r="A15" s="39" t="n">
        <v>11</v>
      </c>
      <c r="B15" s="8" t="n"/>
      <c r="C15" s="9" t="n"/>
      <c r="D15" s="9" t="inlineStr">
        <is>
          <t>Moderate (10-20 pgs/hr)</t>
        </is>
      </c>
      <c r="E15" s="10">
        <f>IF(C15="","",IF(D15="Light (20-30 pgs/hr)",C15/25,IF(D15="Moderate (10-20 pgs/hr)",C15/15,IF(D15="Heavy (6-10 pgs/hr)",C15/8,""))))</f>
        <v/>
      </c>
      <c r="F15" s="40" t="n"/>
      <c r="G15" s="10">
        <f>IF(OR(E15="",F15=""),"",MAX(0,F15-E15))</f>
        <v/>
      </c>
      <c r="H15" s="41">
        <f>IF(OR(E15="",F15=""),"",IF(E15&lt;=F15,"✔ On Track","✘ Over Budget"))</f>
        <v/>
      </c>
    </row>
    <row r="16" ht="22" customHeight="1">
      <c r="A16" s="39" t="n">
        <v>12</v>
      </c>
      <c r="B16" s="12" t="n"/>
      <c r="C16" s="13" t="n"/>
      <c r="D16" s="13" t="inlineStr">
        <is>
          <t>Moderate (10-20 pgs/hr)</t>
        </is>
      </c>
      <c r="E16" s="10">
        <f>IF(C16="","",IF(D16="Light (20-30 pgs/hr)",C16/25,IF(D16="Moderate (10-20 pgs/hr)",C16/15,IF(D16="Heavy (6-10 pgs/hr)",C16/8,""))))</f>
        <v/>
      </c>
      <c r="F16" s="42" t="n"/>
      <c r="G16" s="10">
        <f>IF(OR(E16="",F16=""),"",MAX(0,F16-E16))</f>
        <v/>
      </c>
      <c r="H16" s="41">
        <f>IF(OR(E16="",F16=""),"",IF(E16&lt;=F16,"✔ On Track","✘ Over Budget"))</f>
        <v/>
      </c>
    </row>
    <row r="17" ht="22" customHeight="1">
      <c r="A17" s="39" t="n">
        <v>13</v>
      </c>
      <c r="B17" s="8" t="n"/>
      <c r="C17" s="9" t="n"/>
      <c r="D17" s="9" t="inlineStr">
        <is>
          <t>Moderate (10-20 pgs/hr)</t>
        </is>
      </c>
      <c r="E17" s="10">
        <f>IF(C17="","",IF(D17="Light (20-30 pgs/hr)",C17/25,IF(D17="Moderate (10-20 pgs/hr)",C17/15,IF(D17="Heavy (6-10 pgs/hr)",C17/8,""))))</f>
        <v/>
      </c>
      <c r="F17" s="40" t="n"/>
      <c r="G17" s="10">
        <f>IF(OR(E17="",F17=""),"",MAX(0,F17-E17))</f>
        <v/>
      </c>
      <c r="H17" s="41">
        <f>IF(OR(E17="",F17=""),"",IF(E17&lt;=F17,"✔ On Track","✘ Over Budget"))</f>
        <v/>
      </c>
    </row>
    <row r="18" ht="22" customHeight="1">
      <c r="A18" s="39" t="n">
        <v>14</v>
      </c>
      <c r="B18" s="12" t="n"/>
      <c r="C18" s="13" t="n"/>
      <c r="D18" s="13" t="inlineStr">
        <is>
          <t>Moderate (10-20 pgs/hr)</t>
        </is>
      </c>
      <c r="E18" s="10">
        <f>IF(C18="","",IF(D18="Light (20-30 pgs/hr)",C18/25,IF(D18="Moderate (10-20 pgs/hr)",C18/15,IF(D18="Heavy (6-10 pgs/hr)",C18/8,""))))</f>
        <v/>
      </c>
      <c r="F18" s="42" t="n"/>
      <c r="G18" s="10">
        <f>IF(OR(E18="",F18=""),"",MAX(0,F18-E18))</f>
        <v/>
      </c>
      <c r="H18" s="41">
        <f>IF(OR(E18="",F18=""),"",IF(E18&lt;=F18,"✔ On Track","✘ Over Budget"))</f>
        <v/>
      </c>
    </row>
    <row r="19" ht="22" customHeight="1">
      <c r="A19" s="39" t="n">
        <v>15</v>
      </c>
      <c r="B19" s="8" t="n"/>
      <c r="C19" s="9" t="n"/>
      <c r="D19" s="9" t="inlineStr">
        <is>
          <t>Moderate (10-20 pgs/hr)</t>
        </is>
      </c>
      <c r="E19" s="10">
        <f>IF(C19="","",IF(D19="Light (20-30 pgs/hr)",C19/25,IF(D19="Moderate (10-20 pgs/hr)",C19/15,IF(D19="Heavy (6-10 pgs/hr)",C19/8,""))))</f>
        <v/>
      </c>
      <c r="F19" s="40" t="n"/>
      <c r="G19" s="10">
        <f>IF(OR(E19="",F19=""),"",MAX(0,F19-E19))</f>
        <v/>
      </c>
      <c r="H19" s="41">
        <f>IF(OR(E19="",F19=""),"",IF(E19&lt;=F19,"✔ On Track","✘ Over Budget"))</f>
        <v/>
      </c>
    </row>
    <row r="20" ht="22" customHeight="1">
      <c r="A20" s="39" t="n">
        <v>16</v>
      </c>
      <c r="B20" s="12" t="n"/>
      <c r="C20" s="13" t="n"/>
      <c r="D20" s="13" t="inlineStr">
        <is>
          <t>Moderate (10-20 pgs/hr)</t>
        </is>
      </c>
      <c r="E20" s="10">
        <f>IF(C20="","",IF(D20="Light (20-30 pgs/hr)",C20/25,IF(D20="Moderate (10-20 pgs/hr)",C20/15,IF(D20="Heavy (6-10 pgs/hr)",C20/8,""))))</f>
        <v/>
      </c>
      <c r="F20" s="42" t="n"/>
      <c r="G20" s="10">
        <f>IF(OR(E20="",F20=""),"",MAX(0,F20-E20))</f>
        <v/>
      </c>
      <c r="H20" s="41">
        <f>IF(OR(E20="",F20=""),"",IF(E20&lt;=F20,"✔ On Track","✘ Over Budget"))</f>
        <v/>
      </c>
    </row>
    <row r="21" ht="24" customHeight="1">
      <c r="A21" s="43" t="inlineStr">
        <is>
          <t>TOTALS</t>
        </is>
      </c>
      <c r="C21" s="44">
        <f>SUM(C5:C20)</f>
        <v/>
      </c>
      <c r="D21" s="45" t="inlineStr"/>
      <c r="E21" s="46">
        <f>IFERROR(SUM(E5:E20),0)</f>
        <v/>
      </c>
      <c r="F21" s="46">
        <f>SUM(F5:F20)</f>
        <v/>
      </c>
      <c r="G21" s="47">
        <f>IF(E21&lt;=F21,"✔ Semester Within Budget","✘ Semester Over Budget")</f>
        <v/>
      </c>
    </row>
  </sheetData>
  <mergeCells count="4">
    <mergeCell ref="G21:H21"/>
    <mergeCell ref="A21:B21"/>
    <mergeCell ref="A2:H2"/>
    <mergeCell ref="A1:H1"/>
  </mergeCells>
  <conditionalFormatting sqref="H5:H20">
    <cfRule type="expression" priority="1" dxfId="2">
      <formula>LEFT(H5,1)="✔"</formula>
    </cfRule>
    <cfRule type="expression" priority="2" dxfId="3">
      <formula>LEFT(H5,1)="✘"</formula>
    </cfRule>
  </conditionalFormatting>
  <conditionalFormatting sqref="G21:H21">
    <cfRule type="expression" priority="3" dxfId="2">
      <formula>LEFT($G$21,1)="✔"</formula>
    </cfRule>
    <cfRule type="expression" priority="4" dxfId="3">
      <formula>LEFT($G$21,1)="✘"</formula>
    </cfRule>
  </conditionalFormatting>
  <dataValidations count="1">
    <dataValidation sqref="D5 D6 D7 D8 D9 D10 D11 D12 D13 D14 D15 D16 D17 D18 D19 D20" showDropDown="0" showInputMessage="0" showErrorMessage="0" allowBlank="1" type="list">
      <formula1>"Light (20-30 pgs/hr),Moderate (10-20 pgs/hr),Heavy (6-10 pgs/hr)"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2026-04-17T12:23:18Z</dcterms:created>
  <dcterms:modified xmlns:dcterms="http://purl.org/dc/terms/" xmlns:xsi="http://www.w3.org/2001/XMLSchema-instance" xsi:type="dcterms:W3CDTF">2026-04-17T12:23:18Z</dcterms:modified>
</cp:coreProperties>
</file>